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0" windowWidth="19920" windowHeight="13680" activeTab="0"/>
  </bookViews>
  <sheets>
    <sheet name="Vote Recording" sheetId="1" r:id="rId1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<sst xmlns="http://schemas.openxmlformats.org/spreadsheetml/2006/main" count="91" uniqueCount="58">
  <si>
    <t>RySG</t>
  </si>
  <si>
    <t>RrSG</t>
  </si>
  <si>
    <t>CSG</t>
  </si>
  <si>
    <t>NCSG</t>
  </si>
  <si>
    <t>Yes</t>
  </si>
  <si>
    <t>No</t>
  </si>
  <si>
    <t>Abstain</t>
  </si>
  <si>
    <t>Vote Count</t>
  </si>
  <si>
    <t>Motion/ Action:</t>
  </si>
  <si>
    <t>Date:</t>
  </si>
  <si>
    <t>Outcome:</t>
  </si>
  <si>
    <t>Order</t>
  </si>
  <si>
    <t>Seq</t>
  </si>
  <si>
    <t>Rand()</t>
  </si>
  <si>
    <t>Result</t>
  </si>
  <si>
    <t>Comment/Proxy/Alternate/Reason</t>
  </si>
  <si>
    <t>Absent</t>
  </si>
  <si>
    <t>Sheet Protect Password=ICANN</t>
  </si>
  <si>
    <t>Note:  &lt;ctrl-c&gt; clears all voting entries</t>
  </si>
  <si>
    <t>TBD</t>
  </si>
  <si>
    <t>Static</t>
  </si>
  <si>
    <t>CPH</t>
  </si>
  <si>
    <t>NCA</t>
  </si>
  <si>
    <t>NCPH</t>
  </si>
  <si>
    <t>Jeff Neuman</t>
  </si>
  <si>
    <t>Jonathan Robinson</t>
  </si>
  <si>
    <t>Ching Chiao</t>
  </si>
  <si>
    <t>Stephane van Gelder</t>
  </si>
  <si>
    <t>Zahid Jamil (BC)</t>
  </si>
  <si>
    <t>John Berard (BC)</t>
  </si>
  <si>
    <t>David Taylor (IPC)</t>
  </si>
  <si>
    <t>Wolf-Ulrich Knoben (ISPC)</t>
  </si>
  <si>
    <t>CPH Total</t>
  </si>
  <si>
    <t>NCPH Total</t>
  </si>
  <si>
    <t>GNSO Council Members</t>
  </si>
  <si>
    <t>PROTECTED AREA - DO NOT CHANGE</t>
  </si>
  <si>
    <t>Note:  &lt;ctrl-r&gt; randomly arranges Councilors</t>
  </si>
  <si>
    <t>Thomas Rickert</t>
  </si>
  <si>
    <t>Yoav Keren</t>
  </si>
  <si>
    <t>Mason Cole</t>
  </si>
  <si>
    <t>Rafik Dammak</t>
  </si>
  <si>
    <t xml:space="preserve">Wendy Seltzer </t>
  </si>
  <si>
    <t>Mary Wong</t>
  </si>
  <si>
    <t>Joy Liddicoat</t>
  </si>
  <si>
    <t>Wolfgang Kleinwachter</t>
  </si>
  <si>
    <t>William Drake</t>
  </si>
  <si>
    <t>Lanre Ajayi</t>
  </si>
  <si>
    <t>Brian Winterfeldt (IPC)</t>
  </si>
  <si>
    <t>Osvaldo Novoa (ISPC)</t>
  </si>
  <si>
    <t>Stacy King A</t>
  </si>
  <si>
    <t>Jeff Neuman P</t>
  </si>
  <si>
    <t>26 March 2012 IOC RC motion</t>
  </si>
  <si>
    <t xml:space="preserve">I am abstaining to avoid the downfall of the GNSO council. </t>
  </si>
  <si>
    <t>http://gnso.icann.org/council/voting-record-gross-26mar12-en.pdf</t>
  </si>
  <si>
    <t>http://gnso.icann.org/council/voting-record-komaitis-26mar12-en.pdf</t>
  </si>
  <si>
    <t>http://gnso.icann.org/council/voting-record-kleinwachter-26mar12-en.pdf</t>
  </si>
  <si>
    <t>http://gnso.icann.org/council/voting-record-wong-26mar12-en.pdf</t>
  </si>
  <si>
    <t>http://gnso.icann.org/council/voting-record-doria-26mar12-en.pdf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</si>
</sst>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9]dddd\,\ mmmm\ dd\,\ yyyy"/>
    <numFmt numFmtId="173" formatCode="[$-409]d\-mmm\-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%"/>
    <numFmt numFmtId="179" formatCode="&quot;Vrai&quot;;&quot;Vrai&quot;;&quot;Faux&quot;"/>
    <numFmt numFmtId="180" formatCode="&quot;Actif&quot;;&quot;Actif&quot;;&quot;Inactif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slantDashDot"/>
      <right style="slantDashDot"/>
      <top style="slantDashDot"/>
      <bottom>
        <color indexed="63"/>
      </bottom>
    </border>
    <border>
      <left style="slantDashDot"/>
      <right style="slantDashDot"/>
      <top>
        <color indexed="63"/>
      </top>
      <bottom style="slantDashDot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0" fillId="0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1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55" fillId="1" borderId="0" xfId="0" applyFont="1" applyFill="1" applyAlignment="1">
      <alignment horizontal="center"/>
    </xf>
    <xf numFmtId="0" fontId="52" fillId="0" borderId="0" xfId="0" applyFont="1" applyAlignment="1" applyProtection="1">
      <alignment horizontal="center"/>
      <protection locked="0"/>
    </xf>
    <xf numFmtId="0" fontId="56" fillId="0" borderId="0" xfId="0" applyFont="1" applyAlignment="1">
      <alignment/>
    </xf>
    <xf numFmtId="0" fontId="52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2" fillId="1" borderId="0" xfId="0" applyFont="1" applyFill="1" applyAlignment="1" applyProtection="1">
      <alignment horizontal="center"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178" fontId="2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5" fillId="0" borderId="11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2" fillId="0" borderId="0" xfId="0" applyFont="1" applyAlignment="1" applyProtection="1">
      <alignment wrapText="1"/>
      <protection/>
    </xf>
    <xf numFmtId="0" fontId="52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9" fillId="1" borderId="0" xfId="0" applyFont="1" applyFill="1" applyAlignment="1">
      <alignment horizontal="center"/>
    </xf>
    <xf numFmtId="0" fontId="59" fillId="0" borderId="0" xfId="0" applyFont="1" applyAlignment="1" applyProtection="1">
      <alignment/>
      <protection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1" borderId="0" xfId="0" applyFont="1" applyFill="1" applyAlignment="1">
      <alignment horizontal="center"/>
    </xf>
    <xf numFmtId="0" fontId="58" fillId="0" borderId="0" xfId="0" applyFont="1" applyAlignment="1" applyProtection="1">
      <alignment/>
      <protection/>
    </xf>
    <xf numFmtId="178" fontId="51" fillId="33" borderId="0" xfId="0" applyNumberFormat="1" applyFont="1" applyFill="1" applyAlignment="1">
      <alignment horizontal="center"/>
    </xf>
    <xf numFmtId="0" fontId="58" fillId="0" borderId="0" xfId="0" applyFont="1" applyAlignment="1" applyProtection="1">
      <alignment/>
      <protection locked="0"/>
    </xf>
    <xf numFmtId="0" fontId="52" fillId="0" borderId="0" xfId="0" applyFont="1" applyAlignment="1">
      <alignment vertical="center" wrapText="1"/>
    </xf>
    <xf numFmtId="0" fontId="52" fillId="0" borderId="0" xfId="0" applyFont="1" applyFill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4" xfId="0" applyFont="1" applyBorder="1" applyAlignment="1" applyProtection="1">
      <alignment horizontal="center" vertical="center" wrapText="1"/>
      <protection locked="0"/>
    </xf>
    <xf numFmtId="0" fontId="52" fillId="0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Alignment="1" applyProtection="1">
      <alignment horizontal="center" vertical="center" wrapText="1"/>
      <protection locked="0"/>
    </xf>
    <xf numFmtId="0" fontId="52" fillId="0" borderId="13" xfId="0" applyFont="1" applyBorder="1" applyAlignment="1" applyProtection="1">
      <alignment horizontal="center" vertical="center" wrapText="1"/>
      <protection locked="0"/>
    </xf>
    <xf numFmtId="0" fontId="52" fillId="1" borderId="0" xfId="0" applyFont="1" applyFill="1" applyAlignment="1" applyProtection="1">
      <alignment horizontal="center" vertical="center" wrapText="1"/>
      <protection locked="0"/>
    </xf>
    <xf numFmtId="0" fontId="52" fillId="0" borderId="0" xfId="0" applyFont="1" applyAlignment="1">
      <alignment horizontal="center" vertical="center" wrapText="1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3" fillId="0" borderId="15" xfId="0" applyFont="1" applyBorder="1" applyAlignment="1" applyProtection="1">
      <alignment horizontal="center" vertical="center" wrapText="1"/>
      <protection locked="0"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Border="1" applyAlignment="1" applyProtection="1">
      <alignment vertical="center" wrapText="1"/>
      <protection locked="0"/>
    </xf>
    <xf numFmtId="0" fontId="52" fillId="1" borderId="0" xfId="0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left" vertical="center" wrapText="1"/>
      <protection locked="0"/>
    </xf>
    <xf numFmtId="0" fontId="60" fillId="0" borderId="19" xfId="0" applyFont="1" applyBorder="1" applyAlignment="1">
      <alignment horizontal="left"/>
    </xf>
    <xf numFmtId="0" fontId="60" fillId="0" borderId="20" xfId="0" applyFont="1" applyBorder="1" applyAlignment="1">
      <alignment horizontal="left"/>
    </xf>
    <xf numFmtId="0" fontId="52" fillId="0" borderId="17" xfId="0" applyFont="1" applyBorder="1" applyAlignment="1">
      <alignment/>
    </xf>
    <xf numFmtId="0" fontId="42" fillId="0" borderId="0" xfId="52" applyAlignment="1" applyProtection="1">
      <alignment/>
      <protection/>
    </xf>
    <xf numFmtId="0" fontId="61" fillId="0" borderId="21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23" xfId="0" applyFont="1" applyBorder="1" applyAlignment="1">
      <alignment horizontal="center"/>
    </xf>
    <xf numFmtId="49" fontId="58" fillId="0" borderId="0" xfId="0" applyNumberFormat="1" applyFont="1" applyAlignment="1" applyProtection="1">
      <alignment horizontal="center"/>
      <protection locked="0"/>
    </xf>
    <xf numFmtId="49" fontId="51" fillId="0" borderId="17" xfId="0" applyNumberFormat="1" applyFont="1" applyBorder="1" applyAlignment="1">
      <alignment horizontal="center"/>
    </xf>
    <xf numFmtId="0" fontId="58" fillId="0" borderId="0" xfId="0" applyFont="1" applyAlignment="1" applyProtection="1">
      <alignment horizontal="left"/>
      <protection locked="0"/>
    </xf>
    <xf numFmtId="173" fontId="58" fillId="0" borderId="0" xfId="0" applyNumberFormat="1" applyFont="1" applyAlignment="1" applyProtection="1">
      <alignment horizontal="left"/>
      <protection locked="0"/>
    </xf>
    <xf numFmtId="0" fontId="6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1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 patternType="none">
          <bgColor indexed="65"/>
        </patternFill>
      </fill>
    </dxf>
    <dxf>
      <font>
        <color theme="1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nso.icann.org/council/voting-record-gross-26mar12-en.pdf" TargetMode="External" /><Relationship Id="rId2" Type="http://schemas.openxmlformats.org/officeDocument/2006/relationships/hyperlink" Target="http://gnso.icann.org/council/voting-record-komaitis-26mar12-en.pdf" TargetMode="External" /><Relationship Id="rId3" Type="http://schemas.openxmlformats.org/officeDocument/2006/relationships/hyperlink" Target="http://gnso.icann.org/council/voting-record-kleinwachter-26mar12-en.pdf" TargetMode="External" /><Relationship Id="rId4" Type="http://schemas.openxmlformats.org/officeDocument/2006/relationships/hyperlink" Target="http://gnso.icann.org/council/voting-record-wong-26mar12-en.pdf" TargetMode="External" /><Relationship Id="rId5" Type="http://schemas.openxmlformats.org/officeDocument/2006/relationships/hyperlink" Target="http://gnso.icann.org/council/voting-record-doria-26mar12-en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66"/>
  <sheetViews>
    <sheetView tabSelected="1" zoomScalePageLayoutView="0" workbookViewId="0" topLeftCell="A1">
      <pane ySplit="5" topLeftCell="A15" activePane="bottomLeft" state="frozen"/>
      <selection pane="topLeft" activeCell="A1" sqref="A1"/>
      <selection pane="bottomLeft" activeCell="I6" sqref="I6"/>
    </sheetView>
  </sheetViews>
  <sheetFormatPr defaultColWidth="9.140625" defaultRowHeight="15"/>
  <cols>
    <col min="1" max="1" width="27.57421875" style="1" customWidth="1"/>
    <col min="2" max="2" width="8.00390625" style="2" customWidth="1"/>
    <col min="3" max="3" width="9.57421875" style="2" customWidth="1"/>
    <col min="4" max="4" width="7.8515625" style="5" hidden="1" customWidth="1"/>
    <col min="5" max="8" width="7.7109375" style="2" customWidth="1"/>
    <col min="9" max="9" width="1.7109375" style="2" customWidth="1"/>
    <col min="10" max="10" width="48.7109375" style="1" customWidth="1"/>
    <col min="11" max="13" width="9.140625" style="1" customWidth="1"/>
    <col min="14" max="14" width="9.140625" style="2" customWidth="1"/>
    <col min="15" max="16384" width="11.421875" style="1" customWidth="1"/>
  </cols>
  <sheetData>
    <row r="1" spans="1:14" s="36" customFormat="1" ht="19.5" thickBot="1">
      <c r="A1" s="31" t="s">
        <v>8</v>
      </c>
      <c r="B1" s="70"/>
      <c r="C1" s="70"/>
      <c r="D1" s="70"/>
      <c r="E1" s="70"/>
      <c r="F1" s="70"/>
      <c r="G1" s="70"/>
      <c r="H1" s="70"/>
      <c r="I1" s="70"/>
      <c r="J1" s="70"/>
      <c r="K1" s="41"/>
      <c r="N1" s="32"/>
    </row>
    <row r="2" spans="1:14" s="4" customFormat="1" ht="18.75">
      <c r="A2" s="31" t="s">
        <v>9</v>
      </c>
      <c r="B2" s="71" t="s">
        <v>51</v>
      </c>
      <c r="C2" s="71"/>
      <c r="D2" s="71"/>
      <c r="E2" s="71"/>
      <c r="F2" s="71"/>
      <c r="G2" s="71"/>
      <c r="H2" s="71"/>
      <c r="I2" s="9"/>
      <c r="J2" s="61" t="s">
        <v>18</v>
      </c>
      <c r="N2" s="8"/>
    </row>
    <row r="3" spans="1:14" s="4" customFormat="1" ht="19.5" thickBot="1">
      <c r="A3" s="31" t="s">
        <v>10</v>
      </c>
      <c r="B3" s="68" t="s">
        <v>19</v>
      </c>
      <c r="C3" s="68"/>
      <c r="E3" s="63"/>
      <c r="F3" s="69"/>
      <c r="G3" s="69"/>
      <c r="H3" s="69"/>
      <c r="I3" s="9"/>
      <c r="J3" s="62" t="s">
        <v>36</v>
      </c>
      <c r="N3" s="8"/>
    </row>
    <row r="4" spans="2:14" s="4" customFormat="1" ht="20.25" thickBot="1" thickTop="1">
      <c r="B4" s="8"/>
      <c r="C4" s="8"/>
      <c r="D4" s="16"/>
      <c r="E4" s="65" t="s">
        <v>7</v>
      </c>
      <c r="F4" s="66"/>
      <c r="G4" s="66"/>
      <c r="H4" s="67"/>
      <c r="I4" s="9"/>
      <c r="N4" s="8"/>
    </row>
    <row r="5" spans="1:14" s="11" customFormat="1" ht="16.5" thickTop="1">
      <c r="A5" s="3" t="s">
        <v>34</v>
      </c>
      <c r="B5" s="12"/>
      <c r="C5" s="12"/>
      <c r="D5" s="17" t="s">
        <v>11</v>
      </c>
      <c r="E5" s="27" t="s">
        <v>4</v>
      </c>
      <c r="F5" s="12" t="s">
        <v>5</v>
      </c>
      <c r="G5" s="12" t="s">
        <v>6</v>
      </c>
      <c r="H5" s="28" t="s">
        <v>16</v>
      </c>
      <c r="I5" s="13"/>
      <c r="J5" s="11" t="s">
        <v>15</v>
      </c>
      <c r="N5" s="12"/>
    </row>
    <row r="6" spans="1:14" s="42" customFormat="1" ht="30" customHeight="1">
      <c r="A6" s="42" t="s">
        <v>41</v>
      </c>
      <c r="B6" s="43" t="s">
        <v>3</v>
      </c>
      <c r="C6" s="44" t="s">
        <v>23</v>
      </c>
      <c r="D6" s="45">
        <v>1</v>
      </c>
      <c r="E6" s="51"/>
      <c r="F6" s="52"/>
      <c r="G6" s="52">
        <v>1</v>
      </c>
      <c r="H6" s="48"/>
      <c r="I6" s="49"/>
      <c r="J6" s="64" t="s">
        <v>53</v>
      </c>
      <c r="N6" s="50"/>
    </row>
    <row r="7" spans="1:14" s="42" customFormat="1" ht="30" customHeight="1">
      <c r="A7" s="42" t="s">
        <v>40</v>
      </c>
      <c r="B7" s="43" t="s">
        <v>3</v>
      </c>
      <c r="C7" s="44" t="s">
        <v>23</v>
      </c>
      <c r="D7" s="45">
        <v>2</v>
      </c>
      <c r="E7" s="51"/>
      <c r="F7" s="52"/>
      <c r="G7" s="52">
        <v>1</v>
      </c>
      <c r="H7" s="48"/>
      <c r="I7" s="49"/>
      <c r="J7" t="s">
        <v>52</v>
      </c>
      <c r="N7" s="50"/>
    </row>
    <row r="8" spans="1:10" s="42" customFormat="1" ht="30" customHeight="1">
      <c r="A8" s="42" t="s">
        <v>27</v>
      </c>
      <c r="B8" s="43" t="s">
        <v>1</v>
      </c>
      <c r="C8" s="44" t="s">
        <v>21</v>
      </c>
      <c r="D8" s="45">
        <v>3</v>
      </c>
      <c r="E8" s="46">
        <v>1</v>
      </c>
      <c r="F8" s="47"/>
      <c r="G8" s="47"/>
      <c r="H8" s="48"/>
      <c r="I8" s="49"/>
      <c r="J8" s="60"/>
    </row>
    <row r="9" spans="1:14" s="42" customFormat="1" ht="30" customHeight="1">
      <c r="A9" s="42" t="s">
        <v>30</v>
      </c>
      <c r="B9" s="43" t="s">
        <v>2</v>
      </c>
      <c r="C9" s="44" t="s">
        <v>23</v>
      </c>
      <c r="D9" s="45">
        <v>4</v>
      </c>
      <c r="E9" s="46">
        <v>1</v>
      </c>
      <c r="F9" s="47"/>
      <c r="G9" s="47"/>
      <c r="H9" s="48"/>
      <c r="I9" s="49"/>
      <c r="J9" s="60"/>
      <c r="N9" s="50"/>
    </row>
    <row r="10" spans="1:10" s="42" customFormat="1" ht="30" customHeight="1">
      <c r="A10" s="42" t="s">
        <v>38</v>
      </c>
      <c r="B10" s="43" t="s">
        <v>1</v>
      </c>
      <c r="C10" s="44" t="s">
        <v>21</v>
      </c>
      <c r="D10" s="45">
        <v>5</v>
      </c>
      <c r="E10" s="51">
        <v>1</v>
      </c>
      <c r="F10" s="52"/>
      <c r="G10" s="52"/>
      <c r="H10" s="48"/>
      <c r="I10" s="49"/>
      <c r="J10" s="60"/>
    </row>
    <row r="11" spans="1:10" s="42" customFormat="1" ht="30" customHeight="1">
      <c r="A11" s="42" t="s">
        <v>47</v>
      </c>
      <c r="B11" s="43" t="s">
        <v>2</v>
      </c>
      <c r="C11" s="44" t="s">
        <v>23</v>
      </c>
      <c r="D11" s="58">
        <v>6</v>
      </c>
      <c r="E11" s="51">
        <v>1</v>
      </c>
      <c r="F11" s="52"/>
      <c r="G11" s="52"/>
      <c r="H11" s="48"/>
      <c r="I11" s="59"/>
      <c r="J11" s="60" t="s">
        <v>49</v>
      </c>
    </row>
    <row r="12" spans="1:14" s="42" customFormat="1" ht="30" customHeight="1">
      <c r="A12" s="42" t="s">
        <v>44</v>
      </c>
      <c r="B12" s="43" t="s">
        <v>3</v>
      </c>
      <c r="C12" s="44" t="s">
        <v>23</v>
      </c>
      <c r="D12" s="45">
        <v>7</v>
      </c>
      <c r="E12" s="51"/>
      <c r="F12" s="52"/>
      <c r="G12" s="52">
        <v>1</v>
      </c>
      <c r="H12" s="48"/>
      <c r="I12" s="49"/>
      <c r="J12" s="64" t="s">
        <v>55</v>
      </c>
      <c r="N12" s="50"/>
    </row>
    <row r="13" spans="1:10" s="42" customFormat="1" ht="30" customHeight="1">
      <c r="A13" s="42" t="s">
        <v>29</v>
      </c>
      <c r="B13" s="43" t="s">
        <v>2</v>
      </c>
      <c r="C13" s="44" t="s">
        <v>23</v>
      </c>
      <c r="D13" s="45">
        <v>8</v>
      </c>
      <c r="E13" s="51">
        <v>1</v>
      </c>
      <c r="F13" s="52"/>
      <c r="G13" s="52"/>
      <c r="H13" s="48"/>
      <c r="I13" s="49"/>
      <c r="J13" s="60"/>
    </row>
    <row r="14" spans="1:14" s="42" customFormat="1" ht="30" customHeight="1">
      <c r="A14" s="42" t="s">
        <v>43</v>
      </c>
      <c r="B14" s="43" t="s">
        <v>3</v>
      </c>
      <c r="C14" s="44" t="s">
        <v>23</v>
      </c>
      <c r="D14" s="45">
        <v>9</v>
      </c>
      <c r="E14" s="51"/>
      <c r="F14" s="52"/>
      <c r="G14" s="52">
        <v>1</v>
      </c>
      <c r="H14" s="48"/>
      <c r="I14" s="49"/>
      <c r="J14" s="64" t="s">
        <v>54</v>
      </c>
      <c r="N14" s="50"/>
    </row>
    <row r="15" spans="1:10" s="42" customFormat="1" ht="30" customHeight="1">
      <c r="A15" s="42" t="s">
        <v>28</v>
      </c>
      <c r="B15" s="43" t="s">
        <v>2</v>
      </c>
      <c r="C15" s="44" t="s">
        <v>23</v>
      </c>
      <c r="D15" s="45">
        <v>10</v>
      </c>
      <c r="E15" s="46">
        <v>1</v>
      </c>
      <c r="F15" s="47"/>
      <c r="G15" s="47"/>
      <c r="H15" s="48"/>
      <c r="I15" s="49"/>
      <c r="J15" s="60"/>
    </row>
    <row r="16" spans="1:14" s="42" customFormat="1" ht="30" customHeight="1">
      <c r="A16" s="42" t="s">
        <v>42</v>
      </c>
      <c r="B16" s="43" t="s">
        <v>3</v>
      </c>
      <c r="C16" s="44" t="s">
        <v>23</v>
      </c>
      <c r="D16" s="45">
        <v>11</v>
      </c>
      <c r="E16" s="46"/>
      <c r="F16" s="47"/>
      <c r="G16" s="47">
        <v>1</v>
      </c>
      <c r="H16" s="48"/>
      <c r="I16" s="49"/>
      <c r="J16" s="64" t="s">
        <v>56</v>
      </c>
      <c r="N16" s="50"/>
    </row>
    <row r="17" spans="1:10" s="42" customFormat="1" ht="30" customHeight="1">
      <c r="A17" s="42" t="s">
        <v>37</v>
      </c>
      <c r="B17" s="43" t="s">
        <v>22</v>
      </c>
      <c r="C17" s="44" t="s">
        <v>21</v>
      </c>
      <c r="D17" s="45">
        <v>12</v>
      </c>
      <c r="E17" s="46">
        <v>1</v>
      </c>
      <c r="F17" s="47"/>
      <c r="G17" s="47"/>
      <c r="H17" s="48"/>
      <c r="I17" s="49"/>
      <c r="J17" s="60"/>
    </row>
    <row r="18" spans="1:14" s="42" customFormat="1" ht="30" customHeight="1">
      <c r="A18" s="42" t="s">
        <v>48</v>
      </c>
      <c r="B18" s="43" t="s">
        <v>2</v>
      </c>
      <c r="C18" s="44" t="s">
        <v>23</v>
      </c>
      <c r="D18" s="45">
        <v>13</v>
      </c>
      <c r="E18" s="46">
        <v>1</v>
      </c>
      <c r="F18" s="47"/>
      <c r="G18" s="47"/>
      <c r="H18" s="48"/>
      <c r="I18" s="49"/>
      <c r="J18" s="60"/>
      <c r="N18" s="50"/>
    </row>
    <row r="19" spans="1:14" s="42" customFormat="1" ht="30" customHeight="1">
      <c r="A19" s="42" t="s">
        <v>45</v>
      </c>
      <c r="B19" s="43" t="s">
        <v>3</v>
      </c>
      <c r="C19" s="44" t="s">
        <v>23</v>
      </c>
      <c r="D19" s="45">
        <v>14</v>
      </c>
      <c r="E19" s="46"/>
      <c r="F19" s="47"/>
      <c r="G19" s="47">
        <v>1</v>
      </c>
      <c r="H19" s="48"/>
      <c r="I19" s="49"/>
      <c r="J19" s="64" t="s">
        <v>57</v>
      </c>
      <c r="N19" s="50"/>
    </row>
    <row r="20" spans="1:10" s="42" customFormat="1" ht="30" customHeight="1">
      <c r="A20" s="42" t="s">
        <v>26</v>
      </c>
      <c r="B20" s="43" t="s">
        <v>0</v>
      </c>
      <c r="C20" s="44" t="s">
        <v>21</v>
      </c>
      <c r="D20" s="45">
        <v>15</v>
      </c>
      <c r="E20" s="51">
        <v>1</v>
      </c>
      <c r="F20" s="51"/>
      <c r="G20" s="51"/>
      <c r="H20" s="53"/>
      <c r="I20" s="49"/>
      <c r="J20" s="60" t="s">
        <v>50</v>
      </c>
    </row>
    <row r="21" spans="1:14" s="42" customFormat="1" ht="30" customHeight="1">
      <c r="A21" s="42" t="s">
        <v>31</v>
      </c>
      <c r="B21" s="43" t="s">
        <v>2</v>
      </c>
      <c r="C21" s="44" t="s">
        <v>23</v>
      </c>
      <c r="D21" s="45">
        <v>16</v>
      </c>
      <c r="E21" s="46">
        <v>1</v>
      </c>
      <c r="F21" s="47"/>
      <c r="G21" s="47"/>
      <c r="H21" s="48"/>
      <c r="I21" s="49"/>
      <c r="J21" s="60"/>
      <c r="N21" s="50"/>
    </row>
    <row r="22" spans="1:14" s="42" customFormat="1" ht="30" customHeight="1">
      <c r="A22" s="42" t="s">
        <v>46</v>
      </c>
      <c r="B22" s="43" t="s">
        <v>22</v>
      </c>
      <c r="C22" s="44" t="s">
        <v>23</v>
      </c>
      <c r="D22" s="45">
        <v>17</v>
      </c>
      <c r="E22" s="46">
        <v>1</v>
      </c>
      <c r="F22" s="47"/>
      <c r="G22" s="47"/>
      <c r="H22" s="48"/>
      <c r="I22" s="49"/>
      <c r="J22" s="60"/>
      <c r="N22" s="50"/>
    </row>
    <row r="23" spans="1:10" s="42" customFormat="1" ht="30" customHeight="1">
      <c r="A23" s="42" t="s">
        <v>39</v>
      </c>
      <c r="B23" s="43" t="s">
        <v>1</v>
      </c>
      <c r="C23" s="44" t="s">
        <v>21</v>
      </c>
      <c r="D23" s="45">
        <v>18</v>
      </c>
      <c r="E23" s="51">
        <v>1</v>
      </c>
      <c r="F23" s="52"/>
      <c r="G23" s="52"/>
      <c r="H23" s="48"/>
      <c r="I23" s="49"/>
      <c r="J23" s="60"/>
    </row>
    <row r="24" spans="1:10" s="42" customFormat="1" ht="30" customHeight="1">
      <c r="A24" s="42" t="s">
        <v>24</v>
      </c>
      <c r="B24" s="43" t="s">
        <v>0</v>
      </c>
      <c r="C24" s="44" t="s">
        <v>21</v>
      </c>
      <c r="D24" s="45">
        <v>19</v>
      </c>
      <c r="E24" s="51">
        <v>1</v>
      </c>
      <c r="F24" s="52"/>
      <c r="G24" s="52"/>
      <c r="H24" s="48"/>
      <c r="I24" s="49"/>
      <c r="J24" s="60"/>
    </row>
    <row r="25" spans="1:10" s="42" customFormat="1" ht="30" customHeight="1" thickBot="1">
      <c r="A25" s="42" t="s">
        <v>25</v>
      </c>
      <c r="B25" s="43" t="s">
        <v>0</v>
      </c>
      <c r="C25" s="44" t="s">
        <v>21</v>
      </c>
      <c r="D25" s="54">
        <v>20</v>
      </c>
      <c r="E25" s="55">
        <v>1</v>
      </c>
      <c r="F25" s="56"/>
      <c r="G25" s="56"/>
      <c r="H25" s="57"/>
      <c r="I25" s="49"/>
      <c r="J25" s="60"/>
    </row>
    <row r="26" spans="2:10" s="4" customFormat="1" ht="16.5" thickTop="1">
      <c r="B26" s="10"/>
      <c r="C26" s="16"/>
      <c r="D26" s="21"/>
      <c r="E26" s="22"/>
      <c r="F26" s="14"/>
      <c r="G26" s="14"/>
      <c r="H26" s="14"/>
      <c r="I26" s="18"/>
      <c r="J26" s="29"/>
    </row>
    <row r="27" spans="1:14" s="36" customFormat="1" ht="24.75" customHeight="1">
      <c r="A27" s="31" t="s">
        <v>32</v>
      </c>
      <c r="B27" s="37">
        <f>SUM(E27:H27)</f>
        <v>7</v>
      </c>
      <c r="C27" s="40">
        <f>IF(B27&lt;7,0,E27/B27)</f>
        <v>1</v>
      </c>
      <c r="D27" s="33"/>
      <c r="E27" s="33">
        <f>SUMIF($C6:$C25,"CPH",E6:E25)</f>
        <v>7</v>
      </c>
      <c r="F27" s="33">
        <f>SUMIF($C6:$C25,"CPH",F6:F25)</f>
        <v>0</v>
      </c>
      <c r="G27" s="33">
        <f>SUMIF($C6:$C25,"CPH",G6:G25)</f>
        <v>0</v>
      </c>
      <c r="H27" s="33">
        <f>SUMIF($C6:$C25,"CPH",H6:H25)</f>
        <v>0</v>
      </c>
      <c r="I27" s="34"/>
      <c r="J27" s="35"/>
      <c r="N27" s="32"/>
    </row>
    <row r="28" spans="1:14" s="31" customFormat="1" ht="24.75" customHeight="1">
      <c r="A28" s="31" t="s">
        <v>33</v>
      </c>
      <c r="B28" s="37">
        <f>SUM(E28:H28)</f>
        <v>13</v>
      </c>
      <c r="C28" s="40">
        <f>IF(B28&lt;13,0,E28/B28)</f>
        <v>0.5384615384615384</v>
      </c>
      <c r="D28" s="33"/>
      <c r="E28" s="33">
        <f>SUMIF($C6:$C25,"NCPH",E6:E25)</f>
        <v>7</v>
      </c>
      <c r="F28" s="33">
        <f>SUMIF($C6:$C25,"NCPH",F6:F25)</f>
        <v>0</v>
      </c>
      <c r="G28" s="33">
        <f>SUMIF($C6:$C25,"NCPH",G6:G25)</f>
        <v>6</v>
      </c>
      <c r="H28" s="33">
        <f>SUMIF($C6:$C25,"NCPH",H6:H25)</f>
        <v>0</v>
      </c>
      <c r="I28" s="38"/>
      <c r="J28" s="39"/>
      <c r="N28" s="37"/>
    </row>
    <row r="29" spans="2:14" s="4" customFormat="1" ht="15.75">
      <c r="B29" s="8"/>
      <c r="C29" s="8"/>
      <c r="D29" s="16"/>
      <c r="E29" s="23"/>
      <c r="F29" s="8"/>
      <c r="G29" s="8"/>
      <c r="H29" s="20"/>
      <c r="I29" s="8"/>
      <c r="J29" s="30"/>
      <c r="N29" s="8"/>
    </row>
    <row r="30" spans="2:14" s="4" customFormat="1" ht="15.75">
      <c r="B30" s="24"/>
      <c r="C30" s="24"/>
      <c r="D30" s="10"/>
      <c r="E30" s="8"/>
      <c r="F30" s="8"/>
      <c r="G30" s="8"/>
      <c r="H30" s="8"/>
      <c r="I30" s="8"/>
      <c r="J30" s="30"/>
      <c r="N30" s="8"/>
    </row>
    <row r="32" spans="2:14" s="26" customFormat="1" ht="14.25" hidden="1">
      <c r="B32" s="72" t="s">
        <v>35</v>
      </c>
      <c r="C32" s="72"/>
      <c r="D32" s="72"/>
      <c r="E32" s="72"/>
      <c r="F32" s="72"/>
      <c r="G32" s="72"/>
      <c r="H32" s="72"/>
      <c r="I32" s="25"/>
      <c r="N32" s="25"/>
    </row>
    <row r="33" spans="4:7" ht="15.75" hidden="1">
      <c r="D33" s="7" t="s">
        <v>12</v>
      </c>
      <c r="E33" s="7" t="s">
        <v>13</v>
      </c>
      <c r="F33" s="7" t="s">
        <v>14</v>
      </c>
      <c r="G33" s="7" t="s">
        <v>20</v>
      </c>
    </row>
    <row r="34" spans="4:7" ht="15.75" hidden="1">
      <c r="D34" s="6">
        <v>1</v>
      </c>
      <c r="E34" s="6">
        <f aca="true" ca="1" t="shared" si="0" ref="E34:E53">RAND()</f>
        <v>0.5240600501604915</v>
      </c>
      <c r="F34" s="6">
        <f aca="true" t="shared" si="1" ref="F34:F53">INDEX($D$34:$D$53,RANK(E34,$E$34:$E$53))</f>
        <v>11</v>
      </c>
      <c r="G34" s="19">
        <f>F34</f>
        <v>11</v>
      </c>
    </row>
    <row r="35" spans="4:7" ht="15.75" hidden="1">
      <c r="D35" s="6">
        <v>2</v>
      </c>
      <c r="E35" s="6">
        <f ca="1" t="shared" si="0"/>
        <v>0.5175681205603435</v>
      </c>
      <c r="F35" s="6">
        <f t="shared" si="1"/>
        <v>12</v>
      </c>
      <c r="G35" s="19">
        <f aca="true" t="shared" si="2" ref="G35:G53">F35</f>
        <v>12</v>
      </c>
    </row>
    <row r="36" spans="4:7" ht="15.75" hidden="1">
      <c r="D36" s="6">
        <v>3</v>
      </c>
      <c r="E36" s="6">
        <f ca="1" t="shared" si="0"/>
        <v>0.4825256262435206</v>
      </c>
      <c r="F36" s="6">
        <f t="shared" si="1"/>
        <v>14</v>
      </c>
      <c r="G36" s="19">
        <f t="shared" si="2"/>
        <v>14</v>
      </c>
    </row>
    <row r="37" spans="4:7" ht="15.75" hidden="1">
      <c r="D37" s="6">
        <v>4</v>
      </c>
      <c r="E37" s="6">
        <f ca="1" t="shared" si="0"/>
        <v>0.3418664443085927</v>
      </c>
      <c r="F37" s="6">
        <f t="shared" si="1"/>
        <v>16</v>
      </c>
      <c r="G37" s="19">
        <f t="shared" si="2"/>
        <v>16</v>
      </c>
    </row>
    <row r="38" spans="4:7" ht="15.75" hidden="1">
      <c r="D38" s="6">
        <v>5</v>
      </c>
      <c r="E38" s="6">
        <f ca="1" t="shared" si="0"/>
        <v>0.250605571649145</v>
      </c>
      <c r="F38" s="6">
        <f t="shared" si="1"/>
        <v>18</v>
      </c>
      <c r="G38" s="19">
        <f t="shared" si="2"/>
        <v>18</v>
      </c>
    </row>
    <row r="39" spans="4:7" ht="15.75" hidden="1">
      <c r="D39" s="6">
        <v>6</v>
      </c>
      <c r="E39" s="6">
        <f ca="1" t="shared" si="0"/>
        <v>0.18063028678678472</v>
      </c>
      <c r="F39" s="6">
        <f t="shared" si="1"/>
        <v>19</v>
      </c>
      <c r="G39" s="19">
        <f t="shared" si="2"/>
        <v>19</v>
      </c>
    </row>
    <row r="40" spans="4:7" ht="15.75" hidden="1">
      <c r="D40" s="6">
        <v>7</v>
      </c>
      <c r="E40" s="6">
        <f ca="1" t="shared" si="0"/>
        <v>0.9358545977554771</v>
      </c>
      <c r="F40" s="6">
        <f t="shared" si="1"/>
        <v>1</v>
      </c>
      <c r="G40" s="19">
        <f t="shared" si="2"/>
        <v>1</v>
      </c>
    </row>
    <row r="41" spans="4:7" ht="15.75" hidden="1">
      <c r="D41" s="6">
        <v>8</v>
      </c>
      <c r="E41" s="6">
        <f ca="1" t="shared" si="0"/>
        <v>0.7739034975318146</v>
      </c>
      <c r="F41" s="6">
        <f t="shared" si="1"/>
        <v>4</v>
      </c>
      <c r="G41" s="19">
        <f t="shared" si="2"/>
        <v>4</v>
      </c>
    </row>
    <row r="42" spans="4:7" ht="15.75" hidden="1">
      <c r="D42" s="6">
        <v>9</v>
      </c>
      <c r="E42" s="6">
        <f ca="1" t="shared" si="0"/>
        <v>0.7643713222766565</v>
      </c>
      <c r="F42" s="6">
        <f t="shared" si="1"/>
        <v>5</v>
      </c>
      <c r="G42" s="19">
        <f t="shared" si="2"/>
        <v>5</v>
      </c>
    </row>
    <row r="43" spans="4:7" ht="15.75" hidden="1">
      <c r="D43" s="6">
        <v>10</v>
      </c>
      <c r="E43" s="6">
        <f ca="1" t="shared" si="0"/>
        <v>0.40068102513054726</v>
      </c>
      <c r="F43" s="6">
        <f t="shared" si="1"/>
        <v>15</v>
      </c>
      <c r="G43" s="19">
        <f t="shared" si="2"/>
        <v>15</v>
      </c>
    </row>
    <row r="44" spans="4:7" ht="15.75" hidden="1">
      <c r="D44" s="6">
        <v>11</v>
      </c>
      <c r="E44" s="6">
        <f ca="1" t="shared" si="0"/>
        <v>0.5092958316008522</v>
      </c>
      <c r="F44" s="6">
        <f t="shared" si="1"/>
        <v>13</v>
      </c>
      <c r="G44" s="19">
        <f t="shared" si="2"/>
        <v>13</v>
      </c>
    </row>
    <row r="45" spans="4:7" ht="15.75" hidden="1">
      <c r="D45" s="6">
        <v>12</v>
      </c>
      <c r="E45" s="6">
        <f ca="1" t="shared" si="0"/>
        <v>0.7072398970894938</v>
      </c>
      <c r="F45" s="6">
        <f t="shared" si="1"/>
        <v>6</v>
      </c>
      <c r="G45" s="19">
        <f t="shared" si="2"/>
        <v>6</v>
      </c>
    </row>
    <row r="46" spans="4:7" ht="15.75" hidden="1">
      <c r="D46" s="6">
        <v>13</v>
      </c>
      <c r="E46" s="6">
        <f ca="1" t="shared" si="0"/>
        <v>0.3207296954545482</v>
      </c>
      <c r="F46" s="6">
        <f t="shared" si="1"/>
        <v>17</v>
      </c>
      <c r="G46" s="19">
        <f t="shared" si="2"/>
        <v>17</v>
      </c>
    </row>
    <row r="47" spans="4:7" ht="15.75" hidden="1">
      <c r="D47" s="6">
        <v>14</v>
      </c>
      <c r="E47" s="6">
        <f ca="1" t="shared" si="0"/>
        <v>0.15746417887102082</v>
      </c>
      <c r="F47" s="6">
        <f t="shared" si="1"/>
        <v>20</v>
      </c>
      <c r="G47" s="19">
        <f t="shared" si="2"/>
        <v>20</v>
      </c>
    </row>
    <row r="48" spans="4:7" ht="15.75" hidden="1">
      <c r="D48" s="6">
        <v>15</v>
      </c>
      <c r="E48" s="6">
        <f ca="1" t="shared" si="0"/>
        <v>0.7069975182142886</v>
      </c>
      <c r="F48" s="6">
        <f t="shared" si="1"/>
        <v>7</v>
      </c>
      <c r="G48" s="19">
        <f t="shared" si="2"/>
        <v>7</v>
      </c>
    </row>
    <row r="49" spans="4:7" ht="15.75" hidden="1">
      <c r="D49" s="6">
        <v>16</v>
      </c>
      <c r="E49" s="6">
        <f ca="1" t="shared" si="0"/>
        <v>0.9056744721737892</v>
      </c>
      <c r="F49" s="6">
        <f t="shared" si="1"/>
        <v>2</v>
      </c>
      <c r="G49" s="19">
        <f t="shared" si="2"/>
        <v>2</v>
      </c>
    </row>
    <row r="50" spans="4:7" ht="15.75" hidden="1">
      <c r="D50" s="6">
        <v>17</v>
      </c>
      <c r="E50" s="6">
        <f ca="1" t="shared" si="0"/>
        <v>0.555810796118059</v>
      </c>
      <c r="F50" s="6">
        <f t="shared" si="1"/>
        <v>10</v>
      </c>
      <c r="G50" s="19">
        <f t="shared" si="2"/>
        <v>10</v>
      </c>
    </row>
    <row r="51" spans="4:7" ht="15.75" hidden="1">
      <c r="D51" s="6">
        <v>18</v>
      </c>
      <c r="E51" s="6">
        <f ca="1" t="shared" si="0"/>
        <v>0.6492976330374444</v>
      </c>
      <c r="F51" s="6">
        <f t="shared" si="1"/>
        <v>9</v>
      </c>
      <c r="G51" s="19">
        <f t="shared" si="2"/>
        <v>9</v>
      </c>
    </row>
    <row r="52" spans="4:7" ht="15.75" hidden="1">
      <c r="D52" s="6">
        <v>19</v>
      </c>
      <c r="E52" s="6">
        <f ca="1" t="shared" si="0"/>
        <v>0.6564197771134923</v>
      </c>
      <c r="F52" s="6">
        <f t="shared" si="1"/>
        <v>8</v>
      </c>
      <c r="G52" s="19">
        <f t="shared" si="2"/>
        <v>8</v>
      </c>
    </row>
    <row r="53" spans="4:7" ht="15.75" hidden="1">
      <c r="D53" s="6">
        <v>20</v>
      </c>
      <c r="E53" s="6">
        <f ca="1" t="shared" si="0"/>
        <v>0.8453597977093301</v>
      </c>
      <c r="F53" s="6">
        <f t="shared" si="1"/>
        <v>3</v>
      </c>
      <c r="G53" s="19">
        <f t="shared" si="2"/>
        <v>3</v>
      </c>
    </row>
    <row r="66" ht="15">
      <c r="A66" s="15" t="s">
        <v>17</v>
      </c>
    </row>
  </sheetData>
  <sheetProtection password="C0F8" sheet="1" selectLockedCells="1"/>
  <mergeCells count="6">
    <mergeCell ref="E4:H4"/>
    <mergeCell ref="B3:C3"/>
    <mergeCell ref="F3:H3"/>
    <mergeCell ref="B1:J1"/>
    <mergeCell ref="B2:H2"/>
    <mergeCell ref="B32:H32"/>
  </mergeCells>
  <conditionalFormatting sqref="B3:C3">
    <cfRule type="cellIs" priority="82" dxfId="47" operator="equal" stopIfTrue="1">
      <formula>"TBD"</formula>
    </cfRule>
    <cfRule type="cellIs" priority="83" dxfId="48" operator="equal" stopIfTrue="1">
      <formula>"FAIL"</formula>
    </cfRule>
    <cfRule type="cellIs" priority="84" dxfId="49" operator="equal" stopIfTrue="1">
      <formula>"PASS"</formula>
    </cfRule>
  </conditionalFormatting>
  <conditionalFormatting sqref="A7">
    <cfRule type="expression" priority="93" dxfId="0" stopIfTrue="1">
      <formula>SUM(E7:H7)=0</formula>
    </cfRule>
    <cfRule type="expression" priority="94" dxfId="1" stopIfTrue="1">
      <formula>SUM(E7:H7)&gt;1</formula>
    </cfRule>
  </conditionalFormatting>
  <conditionalFormatting sqref="A8">
    <cfRule type="expression" priority="97" dxfId="0" stopIfTrue="1">
      <formula>SUM(E8:H8)=0</formula>
    </cfRule>
    <cfRule type="expression" priority="98" dxfId="1" stopIfTrue="1">
      <formula>SUM(E8:H8)&gt;1</formula>
    </cfRule>
  </conditionalFormatting>
  <conditionalFormatting sqref="A6">
    <cfRule type="expression" priority="89" dxfId="0" stopIfTrue="1">
      <formula>SUM(E6:H6)=0</formula>
    </cfRule>
    <cfRule type="expression" priority="90" dxfId="50" stopIfTrue="1">
      <formula>SUM(E6:H6)&gt;1</formula>
    </cfRule>
  </conditionalFormatting>
  <conditionalFormatting sqref="A9">
    <cfRule type="expression" priority="101" dxfId="0" stopIfTrue="1">
      <formula>SUM(E9:H9)=0</formula>
    </cfRule>
    <cfRule type="expression" priority="102" dxfId="1" stopIfTrue="1">
      <formula>SUM(E9:H9)&gt;1</formula>
    </cfRule>
  </conditionalFormatting>
  <conditionalFormatting sqref="A10">
    <cfRule type="expression" priority="39" dxfId="1" stopIfTrue="1">
      <formula>SUM(E10:H10)&gt;1</formula>
    </cfRule>
    <cfRule type="expression" priority="40" dxfId="0" stopIfTrue="1">
      <formula>SUM(E10:H10)=0</formula>
    </cfRule>
  </conditionalFormatting>
  <conditionalFormatting sqref="B27">
    <cfRule type="cellIs" priority="33" dxfId="31" operator="equal" stopIfTrue="1">
      <formula>7</formula>
    </cfRule>
    <cfRule type="cellIs" priority="34" dxfId="30" operator="lessThan" stopIfTrue="1">
      <formula>7</formula>
    </cfRule>
  </conditionalFormatting>
  <conditionalFormatting sqref="B28">
    <cfRule type="cellIs" priority="31" dxfId="31" operator="equal" stopIfTrue="1">
      <formula>13</formula>
    </cfRule>
    <cfRule type="cellIs" priority="32" dxfId="30" operator="lessThan" stopIfTrue="1">
      <formula>13</formula>
    </cfRule>
  </conditionalFormatting>
  <conditionalFormatting sqref="A11">
    <cfRule type="expression" priority="29" dxfId="1" stopIfTrue="1">
      <formula>SUM(E11:H11)&gt;1</formula>
    </cfRule>
    <cfRule type="expression" priority="30" dxfId="0" stopIfTrue="1">
      <formula>SUM(E11:H11)=0</formula>
    </cfRule>
  </conditionalFormatting>
  <conditionalFormatting sqref="A12">
    <cfRule type="expression" priority="27" dxfId="1" stopIfTrue="1">
      <formula>SUM(E12:H12)&gt;1</formula>
    </cfRule>
    <cfRule type="expression" priority="28" dxfId="0" stopIfTrue="1">
      <formula>SUM(E12:H12)=0</formula>
    </cfRule>
  </conditionalFormatting>
  <conditionalFormatting sqref="A13">
    <cfRule type="expression" priority="25" dxfId="1" stopIfTrue="1">
      <formula>SUM(E13:H13)&gt;1</formula>
    </cfRule>
    <cfRule type="expression" priority="26" dxfId="0" stopIfTrue="1">
      <formula>SUM(E13:H13)=0</formula>
    </cfRule>
  </conditionalFormatting>
  <conditionalFormatting sqref="A14">
    <cfRule type="expression" priority="23" dxfId="1" stopIfTrue="1">
      <formula>SUM(E14:H14)&gt;1</formula>
    </cfRule>
    <cfRule type="expression" priority="24" dxfId="0" stopIfTrue="1">
      <formula>SUM(E14:H14)=0</formula>
    </cfRule>
  </conditionalFormatting>
  <conditionalFormatting sqref="A15">
    <cfRule type="expression" priority="21" dxfId="1" stopIfTrue="1">
      <formula>SUM(E15:H15)&gt;1</formula>
    </cfRule>
    <cfRule type="expression" priority="22" dxfId="0" stopIfTrue="1">
      <formula>SUM(E15:H15)=0</formula>
    </cfRule>
  </conditionalFormatting>
  <conditionalFormatting sqref="A16">
    <cfRule type="expression" priority="19" dxfId="1" stopIfTrue="1">
      <formula>SUM(E16:H16)&gt;1</formula>
    </cfRule>
    <cfRule type="expression" priority="20" dxfId="0" stopIfTrue="1">
      <formula>SUM(E16:H16)=0</formula>
    </cfRule>
  </conditionalFormatting>
  <conditionalFormatting sqref="A17">
    <cfRule type="expression" priority="17" dxfId="1" stopIfTrue="1">
      <formula>SUM(E17:H17)&gt;1</formula>
    </cfRule>
    <cfRule type="expression" priority="18" dxfId="0" stopIfTrue="1">
      <formula>SUM(E17:H17)=0</formula>
    </cfRule>
  </conditionalFormatting>
  <conditionalFormatting sqref="A18">
    <cfRule type="expression" priority="15" dxfId="1" stopIfTrue="1">
      <formula>SUM(E18:H18)&gt;1</formula>
    </cfRule>
    <cfRule type="expression" priority="16" dxfId="0" stopIfTrue="1">
      <formula>SUM(E18:H18)=0</formula>
    </cfRule>
  </conditionalFormatting>
  <conditionalFormatting sqref="A19">
    <cfRule type="expression" priority="13" dxfId="1" stopIfTrue="1">
      <formula>SUM(E19:H19)&gt;1</formula>
    </cfRule>
    <cfRule type="expression" priority="14" dxfId="0" stopIfTrue="1">
      <formula>SUM(E19:H19)=0</formula>
    </cfRule>
  </conditionalFormatting>
  <conditionalFormatting sqref="A20">
    <cfRule type="expression" priority="11" dxfId="1" stopIfTrue="1">
      <formula>SUM(E20:H20)&gt;1</formula>
    </cfRule>
    <cfRule type="expression" priority="12" dxfId="0" stopIfTrue="1">
      <formula>SUM(E20:H20)=0</formula>
    </cfRule>
  </conditionalFormatting>
  <conditionalFormatting sqref="A21">
    <cfRule type="expression" priority="9" dxfId="1" stopIfTrue="1">
      <formula>SUM(E21:H21)&gt;1</formula>
    </cfRule>
    <cfRule type="expression" priority="10" dxfId="0" stopIfTrue="1">
      <formula>SUM(E21:H21)=0</formula>
    </cfRule>
  </conditionalFormatting>
  <conditionalFormatting sqref="A22">
    <cfRule type="expression" priority="7" dxfId="1" stopIfTrue="1">
      <formula>SUM(E22:H22)&gt;1</formula>
    </cfRule>
    <cfRule type="expression" priority="8" dxfId="0" stopIfTrue="1">
      <formula>SUM(E22:H22)=0</formula>
    </cfRule>
  </conditionalFormatting>
  <conditionalFormatting sqref="A23">
    <cfRule type="expression" priority="5" dxfId="1" stopIfTrue="1">
      <formula>SUM(E23:H23)&gt;1</formula>
    </cfRule>
    <cfRule type="expression" priority="6" dxfId="0" stopIfTrue="1">
      <formula>SUM(E23:H23)=0</formula>
    </cfRule>
  </conditionalFormatting>
  <conditionalFormatting sqref="A24">
    <cfRule type="expression" priority="3" dxfId="1" stopIfTrue="1">
      <formula>SUM(E24:H24)&gt;1</formula>
    </cfRule>
    <cfRule type="expression" priority="4" dxfId="0" stopIfTrue="1">
      <formula>SUM(E24:H24)=0</formula>
    </cfRule>
  </conditionalFormatting>
  <conditionalFormatting sqref="A25">
    <cfRule type="expression" priority="1" dxfId="1" stopIfTrue="1">
      <formula>SUM(E25:H25)&gt;1</formula>
    </cfRule>
    <cfRule type="expression" priority="2" dxfId="0" stopIfTrue="1">
      <formula>SUM(E25:H25)=0</formula>
    </cfRule>
  </conditionalFormatting>
  <dataValidations count="3">
    <dataValidation type="list" allowBlank="1" showInputMessage="1" showErrorMessage="1" sqref="B3:C3">
      <formula1>"TBD,PASS,FAIL"</formula1>
    </dataValidation>
    <dataValidation type="whole" allowBlank="1" showInputMessage="1" showErrorMessage="1" errorTitle="Wrong Value" error="Must be 0, 1, or Blank" sqref="E9:H26">
      <formula1>0</formula1>
      <formula2>1</formula2>
    </dataValidation>
    <dataValidation type="whole" allowBlank="1" showErrorMessage="1" errorTitle="Wrong Value" error="Must be 0, 1, or Blank" sqref="E6:H8">
      <formula1>0</formula1>
      <formula2>1</formula2>
    </dataValidation>
  </dataValidations>
  <hyperlinks>
    <hyperlink ref="J6" r:id="rId1" display="http://gnso.icann.org/council/voting-record-gross-26mar12-en.pdf"/>
    <hyperlink ref="J14" r:id="rId2" display="http://gnso.icann.org/council/voting-record-komaitis-26mar12-en.pdf"/>
    <hyperlink ref="J12" r:id="rId3" display="http://gnso.icann.org/council/voting-record-kleinwachter-26mar12-en.pdf"/>
    <hyperlink ref="J16" r:id="rId4" display="http://gnso.icann.org/council/voting-record-wong-26mar12-en.pdf"/>
    <hyperlink ref="J19" r:id="rId5" display="http://gnso.icann.org/council/voting-record-doria-26mar12-en.pdf"/>
  </hyperlinks>
  <printOptions gridLines="1"/>
  <pageMargins left="0.5" right="0.5" top="1" bottom="0.75" header="0" footer="0"/>
  <pageSetup horizontalDpi="600" verticalDpi="600" orientation="landscape" r:id="rId6"/>
  <ignoredErrors>
    <ignoredError sqref="G34:G5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</dc:creator>
  <cp:keywords/>
  <dc:description/>
  <cp:lastModifiedBy>User</cp:lastModifiedBy>
  <cp:lastPrinted>2011-12-15T02:18:42Z</cp:lastPrinted>
  <dcterms:created xsi:type="dcterms:W3CDTF">2009-09-22T19:44:52Z</dcterms:created>
  <dcterms:modified xsi:type="dcterms:W3CDTF">2012-03-29T14:43:22Z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